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jenhuisA\Downloads\"/>
    </mc:Choice>
  </mc:AlternateContent>
  <xr:revisionPtr revIDLastSave="0" documentId="8_{4DF8D34C-74A3-4CC8-BEE2-9CBE11CF92D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nvulblad" sheetId="1" r:id="rId1"/>
    <sheet name="Blad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0" i="1"/>
  <c r="I14" i="1"/>
  <c r="I15" i="1" s="1"/>
  <c r="G14" i="1"/>
  <c r="E26" i="1"/>
  <c r="E20" i="1"/>
  <c r="E14" i="1"/>
  <c r="C32" i="1"/>
  <c r="C26" i="1"/>
  <c r="C20" i="1"/>
  <c r="C14" i="1"/>
  <c r="C15" i="1" s="1"/>
  <c r="G15" i="1"/>
  <c r="I21" i="1" l="1"/>
  <c r="I27" i="1"/>
  <c r="C33" i="1" l="1"/>
  <c r="E15" i="1" l="1"/>
  <c r="G35" i="1"/>
  <c r="E21" i="1"/>
  <c r="C21" i="1"/>
  <c r="C27" i="1"/>
  <c r="E27" i="1"/>
  <c r="C35" i="1" l="1"/>
  <c r="E35" i="1"/>
  <c r="I35" i="1"/>
  <c r="C38" i="1" l="1"/>
</calcChain>
</file>

<file path=xl/sharedStrings.xml><?xml version="1.0" encoding="utf-8"?>
<sst xmlns="http://schemas.openxmlformats.org/spreadsheetml/2006/main" count="94" uniqueCount="43">
  <si>
    <t>Aanvraag 2026</t>
  </si>
  <si>
    <t>Naam</t>
  </si>
  <si>
    <t>LRK nummer</t>
  </si>
  <si>
    <t>Voor- en Vroegschoolse Educatie</t>
  </si>
  <si>
    <t>Sociaal Medische Indicatie</t>
  </si>
  <si>
    <t>Peuterspelen</t>
  </si>
  <si>
    <t>Opvang bij Re-integratie</t>
  </si>
  <si>
    <t>*Maximale subsidie per kind per jaar:
1. Geregistreerde VVE-kindcentra € 8.784,16
2. Niet geregistreerde VVE-kindcentra € 7.232,12
3. Geregistreerde VVE-kindcentra ouders met Kinderopvangtoeslag € 5.168,10
4. Niet geregistreerde VVE-kindcentra ouders met Kinderopvangtoeslag € 3.616,06</t>
  </si>
  <si>
    <t>*Maximale subsidie per kind per jaar:
1. Dagopvang € 30.994,80
2. Gastouder dagopvang/gastouder BSO € 23.432,40
3. BSO € 12.455,04</t>
  </si>
  <si>
    <t>*Maximale subsidie per kind per jaar:
1. € 3.144,40</t>
  </si>
  <si>
    <t xml:space="preserve">*Maximale subsidie per kind per jaar:
1. Dagopvang € 1.242,00
2. Gastouder dagopvang/gastouder BSO € 982,34
3. BSO € 1,156,80
</t>
  </si>
  <si>
    <t>Geregistreerde VVE-kindercentra</t>
  </si>
  <si>
    <t>Dagopvang</t>
  </si>
  <si>
    <t>Totaal aantal plaatsen</t>
  </si>
  <si>
    <t>Totaal aantal uren</t>
  </si>
  <si>
    <t xml:space="preserve">Aangevraagde subsidie </t>
  </si>
  <si>
    <t>Aangevraagde subsidie</t>
  </si>
  <si>
    <t>Maximale subsidie*</t>
  </si>
  <si>
    <t>Niet geregistreerde VVE-kindercentra</t>
  </si>
  <si>
    <t>Gastouder dagopvang/ gastouder BSO</t>
  </si>
  <si>
    <t>Geregistreerde VVE-kindercentra (ouder met KOT)</t>
  </si>
  <si>
    <t>BSO</t>
  </si>
  <si>
    <t>Niet geregistreerde VVE-kindercentra (ouder met KOT)</t>
  </si>
  <si>
    <t>Subtotaal</t>
  </si>
  <si>
    <t xml:space="preserve">Totaal aanvraag subsidie </t>
  </si>
  <si>
    <t>Re-Integratie</t>
  </si>
  <si>
    <t>Eerste</t>
  </si>
  <si>
    <t>2760 uur</t>
  </si>
  <si>
    <t>Gastouder dagopvang / gastouder BSO</t>
  </si>
  <si>
    <t>2889,23 uur</t>
  </si>
  <si>
    <t>2892 uur</t>
  </si>
  <si>
    <t>280 uur</t>
  </si>
  <si>
    <t>SMI</t>
  </si>
  <si>
    <t xml:space="preserve">2760 uur </t>
  </si>
  <si>
    <t xml:space="preserve">1248 uur </t>
  </si>
  <si>
    <t>VVE</t>
  </si>
  <si>
    <t>Geregistreerde VVE</t>
  </si>
  <si>
    <t>644 uur</t>
  </si>
  <si>
    <t>Niet geregistreerde VVE</t>
  </si>
  <si>
    <t>Geregistreerde VVE+KOT</t>
  </si>
  <si>
    <t>322 uur</t>
  </si>
  <si>
    <t>tarief (13,64+ verschil tussen 11,23 en 13,64) = 16,05</t>
  </si>
  <si>
    <t>Niet geregistreerde VVE+KOT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</si>
</sst>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_(&quot;€&quot;\ * #,##0.00_);_(&quot;€&quot;\ * \(#,##0.00\);_(&quot;€&quot;\ * &quot;-&quot;??_);_(@_)"/>
    <numFmt numFmtId="165" formatCode="&quot;€ &quot;#,##0.00"/>
  </numFmts>
  <fonts count="1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name val="Arial"/>
      <family val="2"/>
    </font>
    <font>
      <sz val="11"/>
      <color rgb="FFFF0000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6"/>
      <color theme="0"/>
      <name val="Calibri"/>
      <family val="2"/>
      <charset val="1"/>
    </font>
    <font>
      <b/>
      <sz val="16"/>
      <color theme="0"/>
      <name val="Arial"/>
      <family val="2"/>
    </font>
    <font>
      <b/>
      <sz val="11"/>
      <color rgb="FF000000"/>
      <name val="Calibri"/>
      <family val="2"/>
      <charset val="1"/>
    </font>
    <font>
      <sz val="10"/>
      <color indexed="8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indexed="27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/>
        <bgColor indexed="64"/>
      </patternFill>
    </fill>
    <fill>
      <patternFill patternType="solid">
        <fgColor rgb="FFF2DCDB"/>
        <bgColor rgb="FFFDEADA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indexed="8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8"/>
      </bottom>
      <diagonal/>
    </border>
    <border>
      <left/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/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medium">
        <color rgb="FF00000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medium">
        <color indexed="8"/>
      </right>
      <top/>
      <bottom style="medium">
        <color rgb="FF000000"/>
      </bottom>
      <diagonal/>
    </border>
    <border>
      <left style="medium">
        <color indexed="8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8"/>
      </right>
      <top style="medium">
        <color rgb="FF000000"/>
      </top>
      <bottom style="medium">
        <color rgb="FF000000"/>
      </bottom>
      <diagonal/>
    </border>
    <border>
      <left style="medium">
        <color indexed="8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8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164" fontId="1" fillId="0" borderId="0" applyFill="0" applyBorder="0" applyAlignment="0" applyProtection="0"/>
  </cellStyleXfs>
  <cellXfs count="101">
    <xf numFmtId="0" fontId="0" fillId="0" borderId="0" xfId="0"/>
    <xf numFmtId="0" fontId="2" fillId="0" borderId="0" xfId="1" applyProtection="1">
      <protection locked="0"/>
    </xf>
    <xf numFmtId="0" fontId="2" fillId="2" borderId="0" xfId="1" applyFill="1" applyProtection="1">
      <protection locked="0"/>
    </xf>
    <xf numFmtId="0" fontId="2" fillId="3" borderId="2" xfId="1" applyFill="1" applyBorder="1" applyProtection="1">
      <protection locked="0"/>
    </xf>
    <xf numFmtId="0" fontId="2" fillId="3" borderId="4" xfId="1" applyFill="1" applyBorder="1" applyProtection="1">
      <protection locked="0"/>
    </xf>
    <xf numFmtId="0" fontId="2" fillId="4" borderId="4" xfId="1" applyFill="1" applyBorder="1" applyProtection="1">
      <protection locked="0"/>
    </xf>
    <xf numFmtId="0" fontId="2" fillId="4" borderId="3" xfId="1" applyFill="1" applyBorder="1" applyProtection="1">
      <protection locked="0"/>
    </xf>
    <xf numFmtId="0" fontId="2" fillId="5" borderId="3" xfId="1" applyFill="1" applyBorder="1" applyProtection="1">
      <protection locked="0"/>
    </xf>
    <xf numFmtId="165" fontId="4" fillId="3" borderId="4" xfId="1" applyNumberFormat="1" applyFont="1" applyFill="1" applyBorder="1" applyProtection="1">
      <protection hidden="1"/>
    </xf>
    <xf numFmtId="165" fontId="4" fillId="4" borderId="4" xfId="1" applyNumberFormat="1" applyFont="1" applyFill="1" applyBorder="1" applyProtection="1">
      <protection hidden="1"/>
    </xf>
    <xf numFmtId="165" fontId="4" fillId="3" borderId="4" xfId="1" applyNumberFormat="1" applyFont="1" applyFill="1" applyBorder="1" applyProtection="1">
      <protection locked="0"/>
    </xf>
    <xf numFmtId="165" fontId="4" fillId="4" borderId="4" xfId="1" applyNumberFormat="1" applyFont="1" applyFill="1" applyBorder="1" applyProtection="1">
      <protection locked="0"/>
    </xf>
    <xf numFmtId="0" fontId="2" fillId="3" borderId="6" xfId="1" applyFill="1" applyBorder="1" applyProtection="1">
      <protection locked="0"/>
    </xf>
    <xf numFmtId="0" fontId="2" fillId="4" borderId="5" xfId="1" applyFill="1" applyBorder="1" applyProtection="1">
      <protection locked="0"/>
    </xf>
    <xf numFmtId="0" fontId="2" fillId="4" borderId="6" xfId="1" applyFill="1" applyBorder="1" applyProtection="1">
      <protection locked="0"/>
    </xf>
    <xf numFmtId="0" fontId="2" fillId="5" borderId="5" xfId="1" applyFill="1" applyBorder="1" applyProtection="1">
      <protection locked="0"/>
    </xf>
    <xf numFmtId="165" fontId="4" fillId="3" borderId="8" xfId="1" applyNumberFormat="1" applyFont="1" applyFill="1" applyBorder="1" applyProtection="1">
      <protection hidden="1"/>
    </xf>
    <xf numFmtId="165" fontId="4" fillId="4" borderId="8" xfId="1" applyNumberFormat="1" applyFont="1" applyFill="1" applyBorder="1" applyProtection="1">
      <protection hidden="1"/>
    </xf>
    <xf numFmtId="165" fontId="3" fillId="7" borderId="10" xfId="1" applyNumberFormat="1" applyFont="1" applyFill="1" applyBorder="1" applyProtection="1">
      <protection hidden="1"/>
    </xf>
    <xf numFmtId="0" fontId="2" fillId="8" borderId="0" xfId="1" applyFill="1" applyProtection="1">
      <protection locked="0"/>
    </xf>
    <xf numFmtId="0" fontId="2" fillId="8" borderId="0" xfId="1" applyFill="1"/>
    <xf numFmtId="0" fontId="4" fillId="3" borderId="4" xfId="1" applyFont="1" applyFill="1" applyBorder="1" applyProtection="1">
      <protection locked="0"/>
    </xf>
    <xf numFmtId="164" fontId="2" fillId="3" borderId="4" xfId="1" applyNumberFormat="1" applyFill="1" applyBorder="1" applyProtection="1">
      <protection hidden="1"/>
    </xf>
    <xf numFmtId="164" fontId="2" fillId="4" borderId="4" xfId="1" applyNumberFormat="1" applyFill="1" applyBorder="1" applyProtection="1">
      <protection hidden="1"/>
    </xf>
    <xf numFmtId="0" fontId="6" fillId="8" borderId="0" xfId="1" applyFont="1" applyFill="1" applyProtection="1">
      <protection locked="0"/>
    </xf>
    <xf numFmtId="0" fontId="6" fillId="9" borderId="0" xfId="1" applyFont="1" applyFill="1" applyProtection="1">
      <protection locked="0"/>
    </xf>
    <xf numFmtId="0" fontId="2" fillId="3" borderId="1" xfId="1" applyFill="1" applyBorder="1"/>
    <xf numFmtId="0" fontId="2" fillId="3" borderId="3" xfId="1" applyFill="1" applyBorder="1"/>
    <xf numFmtId="0" fontId="2" fillId="3" borderId="5" xfId="1" applyFill="1" applyBorder="1"/>
    <xf numFmtId="0" fontId="2" fillId="5" borderId="3" xfId="1" applyFill="1" applyBorder="1"/>
    <xf numFmtId="0" fontId="2" fillId="4" borderId="3" xfId="1" applyFill="1" applyBorder="1"/>
    <xf numFmtId="0" fontId="3" fillId="7" borderId="10" xfId="1" applyFont="1" applyFill="1" applyBorder="1"/>
    <xf numFmtId="0" fontId="4" fillId="3" borderId="7" xfId="1" applyFont="1" applyFill="1" applyBorder="1"/>
    <xf numFmtId="0" fontId="4" fillId="4" borderId="7" xfId="1" applyFont="1" applyFill="1" applyBorder="1"/>
    <xf numFmtId="0" fontId="4" fillId="5" borderId="7" xfId="1" applyFont="1" applyFill="1" applyBorder="1"/>
    <xf numFmtId="0" fontId="8" fillId="8" borderId="0" xfId="0" applyFont="1" applyFill="1" applyProtection="1">
      <protection locked="0"/>
    </xf>
    <xf numFmtId="0" fontId="9" fillId="10" borderId="12" xfId="1" applyFont="1" applyFill="1" applyBorder="1" applyAlignment="1" applyProtection="1">
      <alignment horizontal="center"/>
      <protection locked="0"/>
    </xf>
    <xf numFmtId="0" fontId="9" fillId="10" borderId="14" xfId="1" applyFont="1" applyFill="1" applyBorder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5" fillId="0" borderId="0" xfId="0" applyFont="1"/>
    <xf numFmtId="4" fontId="0" fillId="0" borderId="0" xfId="0" applyNumberFormat="1"/>
    <xf numFmtId="8" fontId="0" fillId="0" borderId="0" xfId="0" applyNumberFormat="1"/>
    <xf numFmtId="8" fontId="12" fillId="11" borderId="18" xfId="0" applyNumberFormat="1" applyFont="1" applyFill="1" applyBorder="1"/>
    <xf numFmtId="0" fontId="0" fillId="0" borderId="0" xfId="0" applyAlignment="1">
      <alignment horizontal="left"/>
    </xf>
    <xf numFmtId="0" fontId="2" fillId="5" borderId="19" xfId="1" applyFill="1" applyBorder="1" applyProtection="1">
      <protection locked="0"/>
    </xf>
    <xf numFmtId="0" fontId="2" fillId="5" borderId="23" xfId="1" applyFill="1" applyBorder="1"/>
    <xf numFmtId="165" fontId="4" fillId="5" borderId="24" xfId="1" applyNumberFormat="1" applyFont="1" applyFill="1" applyBorder="1" applyProtection="1">
      <protection hidden="1"/>
    </xf>
    <xf numFmtId="0" fontId="2" fillId="5" borderId="25" xfId="1" applyFill="1" applyBorder="1" applyProtection="1">
      <protection locked="0"/>
    </xf>
    <xf numFmtId="0" fontId="2" fillId="6" borderId="26" xfId="1" applyFill="1" applyBorder="1" applyProtection="1">
      <protection locked="0"/>
    </xf>
    <xf numFmtId="0" fontId="2" fillId="6" borderId="27" xfId="1" applyFill="1" applyBorder="1"/>
    <xf numFmtId="0" fontId="2" fillId="6" borderId="28" xfId="1" applyFill="1" applyBorder="1" applyProtection="1">
      <protection locked="0"/>
    </xf>
    <xf numFmtId="0" fontId="2" fillId="6" borderId="29" xfId="1" applyFill="1" applyBorder="1" applyProtection="1">
      <protection locked="0"/>
    </xf>
    <xf numFmtId="0" fontId="2" fillId="6" borderId="30" xfId="1" applyFill="1" applyBorder="1"/>
    <xf numFmtId="0" fontId="2" fillId="6" borderId="31" xfId="1" applyFill="1" applyBorder="1" applyProtection="1">
      <protection locked="0"/>
    </xf>
    <xf numFmtId="0" fontId="2" fillId="6" borderId="32" xfId="1" applyFill="1" applyBorder="1" applyProtection="1">
      <protection locked="0"/>
    </xf>
    <xf numFmtId="0" fontId="2" fillId="6" borderId="33" xfId="1" applyFill="1" applyBorder="1"/>
    <xf numFmtId="165" fontId="4" fillId="6" borderId="32" xfId="1" applyNumberFormat="1" applyFont="1" applyFill="1" applyBorder="1" applyProtection="1">
      <protection hidden="1"/>
    </xf>
    <xf numFmtId="0" fontId="2" fillId="6" borderId="34" xfId="1" applyFill="1" applyBorder="1"/>
    <xf numFmtId="164" fontId="1" fillId="6" borderId="32" xfId="2" applyFill="1" applyBorder="1" applyProtection="1">
      <protection hidden="1"/>
    </xf>
    <xf numFmtId="0" fontId="2" fillId="6" borderId="35" xfId="1" applyFill="1" applyBorder="1"/>
    <xf numFmtId="164" fontId="1" fillId="6" borderId="32" xfId="2" applyFill="1" applyBorder="1" applyProtection="1">
      <protection locked="0"/>
    </xf>
    <xf numFmtId="164" fontId="2" fillId="5" borderId="22" xfId="1" applyNumberFormat="1" applyFill="1" applyBorder="1" applyProtection="1">
      <protection hidden="1"/>
    </xf>
    <xf numFmtId="0" fontId="2" fillId="5" borderId="24" xfId="1" applyFill="1" applyBorder="1" applyProtection="1">
      <protection locked="0"/>
    </xf>
    <xf numFmtId="165" fontId="4" fillId="5" borderId="37" xfId="1" applyNumberFormat="1" applyFont="1" applyFill="1" applyBorder="1" applyProtection="1">
      <protection hidden="1"/>
    </xf>
    <xf numFmtId="0" fontId="2" fillId="4" borderId="20" xfId="1" applyFill="1" applyBorder="1" applyProtection="1">
      <protection locked="0"/>
    </xf>
    <xf numFmtId="0" fontId="2" fillId="4" borderId="25" xfId="1" applyFill="1" applyBorder="1" applyProtection="1">
      <protection locked="0"/>
    </xf>
    <xf numFmtId="0" fontId="2" fillId="5" borderId="36" xfId="1" applyFill="1" applyBorder="1" applyProtection="1">
      <protection locked="0"/>
    </xf>
    <xf numFmtId="165" fontId="4" fillId="6" borderId="29" xfId="1" applyNumberFormat="1" applyFont="1" applyFill="1" applyBorder="1" applyProtection="1">
      <protection hidden="1"/>
    </xf>
    <xf numFmtId="164" fontId="2" fillId="12" borderId="29" xfId="1" applyNumberFormat="1" applyFill="1" applyBorder="1" applyProtection="1">
      <protection hidden="1"/>
    </xf>
    <xf numFmtId="164" fontId="1" fillId="6" borderId="46" xfId="2" applyFill="1" applyBorder="1" applyProtection="1">
      <protection locked="0"/>
    </xf>
    <xf numFmtId="0" fontId="2" fillId="6" borderId="47" xfId="1" applyFill="1" applyBorder="1"/>
    <xf numFmtId="0" fontId="2" fillId="6" borderId="48" xfId="1" applyFill="1" applyBorder="1"/>
    <xf numFmtId="0" fontId="2" fillId="6" borderId="34" xfId="1" applyFill="1" applyBorder="1" applyProtection="1">
      <protection locked="0"/>
    </xf>
    <xf numFmtId="0" fontId="2" fillId="6" borderId="49" xfId="1" applyFill="1" applyBorder="1" applyProtection="1">
      <protection locked="0"/>
    </xf>
    <xf numFmtId="0" fontId="4" fillId="6" borderId="50" xfId="1" applyFont="1" applyFill="1" applyBorder="1"/>
    <xf numFmtId="165" fontId="4" fillId="6" borderId="41" xfId="1" applyNumberFormat="1" applyFont="1" applyFill="1" applyBorder="1" applyProtection="1">
      <protection hidden="1"/>
    </xf>
    <xf numFmtId="0" fontId="2" fillId="0" borderId="16" xfId="1" applyBorder="1" applyProtection="1">
      <protection locked="0"/>
    </xf>
    <xf numFmtId="0" fontId="0" fillId="0" borderId="13" xfId="0" applyBorder="1"/>
    <xf numFmtId="0" fontId="13" fillId="0" borderId="17" xfId="1" applyFont="1" applyBorder="1" applyAlignment="1" applyProtection="1">
      <alignment horizontal="left"/>
      <protection locked="0"/>
    </xf>
    <xf numFmtId="0" fontId="0" fillId="0" borderId="15" xfId="0" applyBorder="1" applyAlignment="1">
      <alignment horizontal="left"/>
    </xf>
    <xf numFmtId="0" fontId="10" fillId="10" borderId="0" xfId="1" applyFont="1" applyFill="1" applyAlignment="1" applyProtection="1">
      <alignment horizontal="center"/>
      <protection locked="0"/>
    </xf>
    <xf numFmtId="0" fontId="11" fillId="10" borderId="0" xfId="0" applyFont="1" applyFill="1" applyAlignment="1">
      <alignment horizontal="center"/>
    </xf>
    <xf numFmtId="0" fontId="3" fillId="6" borderId="44" xfId="1" applyFont="1" applyFill="1" applyBorder="1" applyAlignment="1">
      <alignment horizontal="center" vertical="top"/>
    </xf>
    <xf numFmtId="0" fontId="3" fillId="6" borderId="41" xfId="1" applyFont="1" applyFill="1" applyBorder="1" applyAlignment="1">
      <alignment horizontal="center" vertical="top"/>
    </xf>
    <xf numFmtId="0" fontId="2" fillId="6" borderId="21" xfId="1" applyFill="1" applyBorder="1" applyAlignment="1">
      <alignment horizontal="left" vertical="top" wrapText="1"/>
    </xf>
    <xf numFmtId="0" fontId="2" fillId="6" borderId="40" xfId="1" applyFill="1" applyBorder="1" applyAlignment="1">
      <alignment horizontal="left" vertical="top" wrapText="1"/>
    </xf>
    <xf numFmtId="0" fontId="7" fillId="8" borderId="11" xfId="0" applyFont="1" applyFill="1" applyBorder="1" applyAlignment="1" applyProtection="1">
      <alignment horizontal="center"/>
      <protection locked="0"/>
    </xf>
    <xf numFmtId="0" fontId="7" fillId="8" borderId="0" xfId="0" applyFont="1" applyFill="1" applyAlignment="1" applyProtection="1">
      <alignment horizontal="center"/>
      <protection locked="0"/>
    </xf>
    <xf numFmtId="0" fontId="3" fillId="3" borderId="10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/>
    </xf>
    <xf numFmtId="0" fontId="3" fillId="4" borderId="42" xfId="1" applyFont="1" applyFill="1" applyBorder="1" applyAlignment="1">
      <alignment horizontal="left"/>
    </xf>
    <xf numFmtId="0" fontId="3" fillId="4" borderId="43" xfId="1" applyFont="1" applyFill="1" applyBorder="1" applyAlignment="1">
      <alignment horizontal="left"/>
    </xf>
    <xf numFmtId="0" fontId="3" fillId="5" borderId="45" xfId="1" applyFont="1" applyFill="1" applyBorder="1" applyAlignment="1">
      <alignment horizontal="left" vertical="top"/>
    </xf>
    <xf numFmtId="0" fontId="3" fillId="5" borderId="43" xfId="1" applyFont="1" applyFill="1" applyBorder="1" applyAlignment="1">
      <alignment horizontal="left" vertical="top"/>
    </xf>
    <xf numFmtId="0" fontId="2" fillId="3" borderId="10" xfId="1" applyFill="1" applyBorder="1" applyAlignment="1">
      <alignment horizontal="left" vertical="top" wrapText="1"/>
    </xf>
    <xf numFmtId="0" fontId="2" fillId="3" borderId="9" xfId="1" applyFill="1" applyBorder="1" applyAlignment="1">
      <alignment horizontal="left" vertical="top" wrapText="1"/>
    </xf>
    <xf numFmtId="0" fontId="2" fillId="4" borderId="38" xfId="1" applyFill="1" applyBorder="1" applyAlignment="1">
      <alignment horizontal="left" vertical="top" wrapText="1"/>
    </xf>
    <xf numFmtId="0" fontId="2" fillId="4" borderId="39" xfId="1" applyFill="1" applyBorder="1" applyAlignment="1">
      <alignment horizontal="left" vertical="top" wrapText="1"/>
    </xf>
    <xf numFmtId="0" fontId="2" fillId="5" borderId="38" xfId="1" applyFill="1" applyBorder="1" applyAlignment="1">
      <alignment horizontal="left" vertical="top" wrapText="1"/>
    </xf>
    <xf numFmtId="0" fontId="2" fillId="5" borderId="39" xfId="1" applyFill="1" applyBorder="1" applyAlignment="1">
      <alignment horizontal="left" vertical="top" wrapText="1"/>
    </xf>
  </cellXfs>
  <cellStyles count="3">
    <cellStyle name="Excel Built-in Normal" xfId="1" xr:uid="{00000000-0005-0000-0000-000000000000}"/>
    <cellStyle name="Standaard" xfId="0" builtinId="0"/>
    <cellStyle name="Valuta" xfId="2" builtinId="4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BF1DE"/>
      <rgbColor rgb="00DCE6F2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DEADA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3:AL77"/>
  <sheetViews>
    <sheetView showGridLines="0" showRowColHeaders="0" tabSelected="1" zoomScaleNormal="100" workbookViewId="0">
      <selection activeCell="J10" sqref="J10"/>
    </sheetView>
  </sheetViews>
  <sheetFormatPr defaultColWidth="9.1796875" defaultRowHeight="14.5" x14ac:dyDescent="0.35"/>
  <cols>
    <col min="1" max="1" width="5.54296875" style="1" customWidth="1"/>
    <col min="2" max="2" width="65" style="1" customWidth="1"/>
    <col min="3" max="3" width="14.54296875" style="1" customWidth="1"/>
    <col min="4" max="4" width="40.453125" style="1" customWidth="1"/>
    <col min="5" max="5" width="15.26953125" style="1" customWidth="1"/>
    <col min="6" max="6" width="25.26953125" style="1" customWidth="1"/>
    <col min="7" max="7" width="15" style="1" customWidth="1"/>
    <col min="8" max="8" width="39.453125" style="1" customWidth="1"/>
    <col min="9" max="9" width="17" style="1" customWidth="1"/>
    <col min="10" max="10" width="42.7265625" style="1" customWidth="1"/>
    <col min="11" max="11" width="16.453125" style="1" customWidth="1"/>
    <col min="12" max="16384" width="9.1796875" style="1"/>
  </cols>
  <sheetData>
    <row r="3" spans="2:38" ht="21" x14ac:dyDescent="0.5">
      <c r="B3" s="81" t="s">
        <v>0</v>
      </c>
      <c r="C3" s="82"/>
      <c r="D3" s="82"/>
      <c r="E3" s="82"/>
      <c r="F3" s="82"/>
      <c r="G3" s="82"/>
      <c r="H3" s="82"/>
      <c r="I3" s="82"/>
    </row>
    <row r="4" spans="2:38" ht="21.5" thickBot="1" x14ac:dyDescent="0.55000000000000004">
      <c r="D4" s="38"/>
      <c r="E4" s="39"/>
      <c r="F4" s="39"/>
    </row>
    <row r="5" spans="2:38" ht="18.5" x14ac:dyDescent="0.45">
      <c r="B5" s="36" t="s">
        <v>1</v>
      </c>
      <c r="C5" s="77"/>
      <c r="D5" s="78"/>
    </row>
    <row r="6" spans="2:38" ht="18.5" x14ac:dyDescent="0.45">
      <c r="B6" s="37" t="s">
        <v>2</v>
      </c>
      <c r="C6" s="79"/>
      <c r="D6" s="80"/>
    </row>
    <row r="7" spans="2:38" ht="18.5" x14ac:dyDescent="0.45">
      <c r="B7" s="87"/>
      <c r="C7" s="87"/>
      <c r="D7" s="88"/>
      <c r="E7" s="88"/>
      <c r="F7" s="88"/>
      <c r="G7" s="88"/>
      <c r="H7" s="88"/>
      <c r="I7" s="88"/>
      <c r="J7" s="35"/>
      <c r="K7" s="3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2:38" ht="18.5" x14ac:dyDescent="0.45">
      <c r="B8" s="89" t="s">
        <v>3</v>
      </c>
      <c r="C8" s="90"/>
      <c r="D8" s="91" t="s">
        <v>4</v>
      </c>
      <c r="E8" s="92"/>
      <c r="F8" s="93" t="s">
        <v>5</v>
      </c>
      <c r="G8" s="94"/>
      <c r="H8" s="83" t="s">
        <v>6</v>
      </c>
      <c r="I8" s="84"/>
      <c r="J8" s="2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2:38" ht="81" customHeight="1" x14ac:dyDescent="0.35">
      <c r="B9" s="95" t="s">
        <v>7</v>
      </c>
      <c r="C9" s="96"/>
      <c r="D9" s="97" t="s">
        <v>8</v>
      </c>
      <c r="E9" s="98"/>
      <c r="F9" s="99" t="s">
        <v>9</v>
      </c>
      <c r="G9" s="100"/>
      <c r="H9" s="85" t="s">
        <v>10</v>
      </c>
      <c r="I9" s="86"/>
      <c r="J9" s="20"/>
      <c r="K9" s="2"/>
      <c r="L9" s="1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2:38" x14ac:dyDescent="0.35">
      <c r="B10" s="26"/>
      <c r="C10" s="3"/>
      <c r="D10" s="65"/>
      <c r="E10" s="66"/>
      <c r="F10" s="67"/>
      <c r="G10" s="48"/>
      <c r="H10" s="49"/>
      <c r="I10" s="54"/>
      <c r="J10" s="2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2:38" x14ac:dyDescent="0.35">
      <c r="B11" s="27" t="s">
        <v>11</v>
      </c>
      <c r="C11" s="4"/>
      <c r="D11" s="30" t="s">
        <v>12</v>
      </c>
      <c r="E11" s="5"/>
      <c r="F11" s="29"/>
      <c r="G11" s="45"/>
      <c r="H11" s="50" t="s">
        <v>12</v>
      </c>
      <c r="I11" s="51"/>
      <c r="J11" s="2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2:38" x14ac:dyDescent="0.35">
      <c r="B12" s="27" t="s">
        <v>13</v>
      </c>
      <c r="C12" s="4"/>
      <c r="D12" s="30" t="s">
        <v>13</v>
      </c>
      <c r="E12" s="5"/>
      <c r="F12" s="29" t="s">
        <v>13</v>
      </c>
      <c r="G12" s="45"/>
      <c r="H12" s="50" t="s">
        <v>13</v>
      </c>
      <c r="I12" s="52"/>
      <c r="J12" s="2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2:38" x14ac:dyDescent="0.35">
      <c r="B13" s="27" t="s">
        <v>14</v>
      </c>
      <c r="C13" s="4"/>
      <c r="D13" s="30" t="s">
        <v>14</v>
      </c>
      <c r="E13" s="5"/>
      <c r="F13" s="29" t="s">
        <v>14</v>
      </c>
      <c r="G13" s="45"/>
      <c r="H13" s="71" t="s">
        <v>14</v>
      </c>
      <c r="I13" s="52"/>
      <c r="J13" s="2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2:38" x14ac:dyDescent="0.35">
      <c r="B14" s="27" t="s">
        <v>15</v>
      </c>
      <c r="C14" s="8">
        <f>C13*13.64</f>
        <v>0</v>
      </c>
      <c r="D14" s="30" t="s">
        <v>15</v>
      </c>
      <c r="E14" s="9">
        <f>E13*11.23</f>
        <v>0</v>
      </c>
      <c r="F14" s="29" t="s">
        <v>15</v>
      </c>
      <c r="G14" s="47">
        <f>G13*11.23</f>
        <v>0</v>
      </c>
      <c r="H14" s="72" t="s">
        <v>16</v>
      </c>
      <c r="I14" s="68">
        <f>I13*0.45</f>
        <v>0</v>
      </c>
      <c r="J14" s="2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2:38" x14ac:dyDescent="0.35">
      <c r="B15" s="27" t="s">
        <v>17</v>
      </c>
      <c r="C15" s="22">
        <f>MIN(C14, (C12*Blad1!B15))</f>
        <v>0</v>
      </c>
      <c r="D15" s="30" t="s">
        <v>17</v>
      </c>
      <c r="E15" s="23">
        <f>MIN(E14, (E12*Blad1!B10))</f>
        <v>0</v>
      </c>
      <c r="F15" s="46" t="s">
        <v>17</v>
      </c>
      <c r="G15" s="62">
        <f>MIN(G14, (G12*Blad1!B6))</f>
        <v>0</v>
      </c>
      <c r="H15" s="50" t="s">
        <v>17</v>
      </c>
      <c r="I15" s="69">
        <f>MIN(I14, (I12*Blad1!B2 ))</f>
        <v>0</v>
      </c>
      <c r="J15" s="2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2:38" x14ac:dyDescent="0.35">
      <c r="B16" s="27"/>
      <c r="C16" s="4"/>
      <c r="D16" s="30"/>
      <c r="E16" s="5"/>
      <c r="F16" s="7"/>
      <c r="G16" s="48"/>
      <c r="H16" s="71"/>
      <c r="I16" s="70"/>
      <c r="J16" s="2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 x14ac:dyDescent="0.35">
      <c r="B17" s="27" t="s">
        <v>18</v>
      </c>
      <c r="C17" s="4"/>
      <c r="D17" s="30" t="s">
        <v>19</v>
      </c>
      <c r="E17" s="5"/>
      <c r="F17" s="7"/>
      <c r="G17" s="45"/>
      <c r="H17" s="53" t="s">
        <v>19</v>
      </c>
      <c r="I17" s="54"/>
      <c r="J17" s="2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2:36" x14ac:dyDescent="0.35">
      <c r="B18" s="27" t="s">
        <v>13</v>
      </c>
      <c r="C18" s="4"/>
      <c r="D18" s="30" t="s">
        <v>13</v>
      </c>
      <c r="E18" s="5"/>
      <c r="F18" s="7"/>
      <c r="G18" s="45"/>
      <c r="H18" s="53" t="s">
        <v>13</v>
      </c>
      <c r="I18" s="55"/>
      <c r="J18" s="2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2:36" x14ac:dyDescent="0.35">
      <c r="B19" s="27" t="s">
        <v>14</v>
      </c>
      <c r="C19" s="4"/>
      <c r="D19" s="30" t="s">
        <v>14</v>
      </c>
      <c r="E19" s="5"/>
      <c r="F19" s="7"/>
      <c r="G19" s="45"/>
      <c r="H19" s="72" t="s">
        <v>14</v>
      </c>
      <c r="I19" s="55"/>
      <c r="J19" s="2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x14ac:dyDescent="0.35">
      <c r="B20" s="27" t="s">
        <v>15</v>
      </c>
      <c r="C20" s="8">
        <f>C19*11.23</f>
        <v>0</v>
      </c>
      <c r="D20" s="30" t="s">
        <v>15</v>
      </c>
      <c r="E20" s="9">
        <f>E19*8.49</f>
        <v>0</v>
      </c>
      <c r="F20" s="7"/>
      <c r="G20" s="45"/>
      <c r="H20" s="56" t="s">
        <v>15</v>
      </c>
      <c r="I20" s="57">
        <f>I19*0.34</f>
        <v>0</v>
      </c>
      <c r="J20" s="2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x14ac:dyDescent="0.35">
      <c r="B21" s="27" t="s">
        <v>17</v>
      </c>
      <c r="C21" s="22">
        <f>MIN(C20, (C18*Blad1!B16))</f>
        <v>0</v>
      </c>
      <c r="D21" s="30" t="s">
        <v>17</v>
      </c>
      <c r="E21" s="23">
        <f>MIN(E20, (E18*Blad1!B11))</f>
        <v>0</v>
      </c>
      <c r="F21" s="7"/>
      <c r="G21" s="45"/>
      <c r="H21" s="58" t="s">
        <v>17</v>
      </c>
      <c r="I21" s="59">
        <f>MIN(I20, (I18*Blad1!B3))</f>
        <v>0</v>
      </c>
      <c r="J21" s="2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6" x14ac:dyDescent="0.35">
      <c r="B22" s="27"/>
      <c r="C22" s="10"/>
      <c r="D22" s="30"/>
      <c r="E22" s="11"/>
      <c r="F22" s="7"/>
      <c r="G22" s="45"/>
      <c r="H22" s="60"/>
      <c r="I22" s="61"/>
      <c r="J22" s="1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6" x14ac:dyDescent="0.35">
      <c r="B23" s="27" t="s">
        <v>20</v>
      </c>
      <c r="C23" s="10"/>
      <c r="D23" s="30" t="s">
        <v>21</v>
      </c>
      <c r="E23" s="5"/>
      <c r="F23" s="7"/>
      <c r="G23" s="45"/>
      <c r="H23" s="56" t="s">
        <v>21</v>
      </c>
      <c r="I23" s="55"/>
      <c r="J23" s="1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6" x14ac:dyDescent="0.35">
      <c r="B24" s="27" t="s">
        <v>13</v>
      </c>
      <c r="C24" s="21"/>
      <c r="D24" s="30" t="s">
        <v>13</v>
      </c>
      <c r="E24" s="5"/>
      <c r="F24" s="7"/>
      <c r="G24" s="45"/>
      <c r="H24" s="58" t="s">
        <v>13</v>
      </c>
      <c r="I24" s="55"/>
      <c r="J24" s="2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6" x14ac:dyDescent="0.35">
      <c r="B25" s="27" t="s">
        <v>14</v>
      </c>
      <c r="C25" s="4"/>
      <c r="D25" s="30" t="s">
        <v>14</v>
      </c>
      <c r="E25" s="5"/>
      <c r="F25" s="7"/>
      <c r="G25" s="45"/>
      <c r="H25" s="58" t="s">
        <v>14</v>
      </c>
      <c r="I25" s="55"/>
      <c r="J25" s="2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6" x14ac:dyDescent="0.35">
      <c r="B26" s="27" t="s">
        <v>16</v>
      </c>
      <c r="C26" s="8">
        <f>C25*16.05</f>
        <v>0</v>
      </c>
      <c r="D26" s="30" t="s">
        <v>15</v>
      </c>
      <c r="E26" s="9">
        <f>E25*9.98</f>
        <v>0</v>
      </c>
      <c r="F26" s="7"/>
      <c r="G26" s="45"/>
      <c r="H26" s="58" t="s">
        <v>15</v>
      </c>
      <c r="I26" s="57">
        <f>I25*0.4</f>
        <v>0</v>
      </c>
      <c r="J26" s="24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2:36" x14ac:dyDescent="0.35">
      <c r="B27" s="27" t="s">
        <v>17</v>
      </c>
      <c r="C27" s="22">
        <f>MIN(C26, (C24*Blad1!B17))</f>
        <v>0</v>
      </c>
      <c r="D27" s="30" t="s">
        <v>17</v>
      </c>
      <c r="E27" s="23">
        <f>MIN(E26, (E24*Blad1!B12))</f>
        <v>0</v>
      </c>
      <c r="F27" s="7"/>
      <c r="G27" s="45"/>
      <c r="H27" s="58" t="s">
        <v>17</v>
      </c>
      <c r="I27" s="59">
        <f>MIN(I26, (I24*Blad1!B4))</f>
        <v>0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2:36" x14ac:dyDescent="0.35">
      <c r="B28" s="27"/>
      <c r="C28" s="4"/>
      <c r="D28" s="6"/>
      <c r="E28" s="5"/>
      <c r="F28" s="7"/>
      <c r="G28" s="45"/>
      <c r="H28" s="73"/>
      <c r="I28" s="5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</row>
    <row r="29" spans="2:36" x14ac:dyDescent="0.35">
      <c r="B29" s="27" t="s">
        <v>22</v>
      </c>
      <c r="C29" s="10"/>
      <c r="D29" s="6"/>
      <c r="E29" s="5"/>
      <c r="F29" s="7"/>
      <c r="G29" s="45"/>
      <c r="H29" s="73"/>
      <c r="I29" s="55"/>
      <c r="J29" s="24"/>
      <c r="K29" s="24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</row>
    <row r="30" spans="2:36" x14ac:dyDescent="0.35">
      <c r="B30" s="27" t="s">
        <v>13</v>
      </c>
      <c r="C30" s="4"/>
      <c r="D30" s="13"/>
      <c r="E30" s="14"/>
      <c r="F30" s="15"/>
      <c r="G30" s="63"/>
      <c r="H30" s="74"/>
      <c r="I30" s="51"/>
      <c r="J30" s="24"/>
      <c r="K30" s="24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2:36" x14ac:dyDescent="0.35">
      <c r="B31" s="27" t="s">
        <v>14</v>
      </c>
      <c r="C31" s="4"/>
      <c r="D31" s="13"/>
      <c r="E31" s="14"/>
      <c r="F31" s="15"/>
      <c r="G31" s="63"/>
      <c r="H31" s="74"/>
      <c r="I31" s="51"/>
      <c r="J31" s="25"/>
      <c r="K31" s="25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</row>
    <row r="32" spans="2:36" x14ac:dyDescent="0.35">
      <c r="B32" s="27" t="s">
        <v>15</v>
      </c>
      <c r="C32" s="8">
        <f>C31*11.23</f>
        <v>0</v>
      </c>
      <c r="D32" s="13"/>
      <c r="E32" s="14"/>
      <c r="F32" s="15"/>
      <c r="G32" s="63"/>
      <c r="H32" s="74"/>
      <c r="I32" s="51"/>
      <c r="J32" s="25"/>
      <c r="K32" s="25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</row>
    <row r="33" spans="2:38" x14ac:dyDescent="0.35">
      <c r="B33" s="27" t="s">
        <v>17</v>
      </c>
      <c r="C33" s="22">
        <f>MIN(C32, (C30*Blad1!B18))</f>
        <v>0</v>
      </c>
      <c r="D33" s="13"/>
      <c r="E33" s="14"/>
      <c r="F33" s="15"/>
      <c r="G33" s="63"/>
      <c r="H33" s="74"/>
      <c r="I33" s="51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</row>
    <row r="34" spans="2:38" x14ac:dyDescent="0.35">
      <c r="B34" s="28"/>
      <c r="C34" s="12"/>
      <c r="D34" s="13"/>
      <c r="E34" s="14"/>
      <c r="F34" s="15"/>
      <c r="G34" s="63"/>
      <c r="H34" s="74"/>
      <c r="I34" s="51"/>
      <c r="J34" s="2"/>
      <c r="K34" s="2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2:38" x14ac:dyDescent="0.35">
      <c r="B35" s="32" t="s">
        <v>23</v>
      </c>
      <c r="C35" s="16">
        <f>C33+C27+C21+C15</f>
        <v>0</v>
      </c>
      <c r="D35" s="33" t="s">
        <v>23</v>
      </c>
      <c r="E35" s="17">
        <f>E27+E21+E15</f>
        <v>0</v>
      </c>
      <c r="F35" s="34" t="s">
        <v>23</v>
      </c>
      <c r="G35" s="64">
        <f>G15</f>
        <v>0</v>
      </c>
      <c r="H35" s="75" t="s">
        <v>23</v>
      </c>
      <c r="I35" s="76">
        <f>I27+I21+I15</f>
        <v>0</v>
      </c>
      <c r="J35" s="2"/>
      <c r="K35" s="2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</row>
    <row r="36" spans="2:38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2:38" ht="15" thickBot="1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2:38" ht="19" thickBot="1" x14ac:dyDescent="0.5">
      <c r="B38" s="31" t="s">
        <v>24</v>
      </c>
      <c r="C38" s="18">
        <f>C35+E35+G35+I35</f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2:38" x14ac:dyDescent="0.3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2:38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2:38" x14ac:dyDescent="0.3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2:38" x14ac:dyDescent="0.3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2:38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2:38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2:38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2:38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2:38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2:38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2:38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2:38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2:38" x14ac:dyDescent="0.3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2:38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2:38" x14ac:dyDescent="0.3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2:38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2:38" x14ac:dyDescent="0.3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2:38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2:38" x14ac:dyDescent="0.3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2:38" x14ac:dyDescent="0.3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2:38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2:38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2:38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2:38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2:38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2:38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2:38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2:38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2:38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2:38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2:38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2:38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2:38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2:38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2:38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38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38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38" x14ac:dyDescent="0.35">
      <c r="B76" s="2"/>
      <c r="C76" s="2"/>
      <c r="D76" s="2"/>
      <c r="E76" s="2"/>
      <c r="F76" s="2"/>
      <c r="G76" s="2"/>
      <c r="H76" s="2"/>
      <c r="I76" s="2"/>
      <c r="L76" s="2"/>
      <c r="M76" s="2"/>
      <c r="N76" s="2"/>
      <c r="O76" s="2"/>
      <c r="P76" s="2"/>
    </row>
    <row r="77" spans="2:38" x14ac:dyDescent="0.35">
      <c r="B77" s="2"/>
      <c r="C77" s="2"/>
      <c r="D77" s="2"/>
      <c r="E77" s="2"/>
      <c r="F77" s="2"/>
      <c r="G77" s="2"/>
      <c r="H77" s="2"/>
      <c r="I77" s="2"/>
      <c r="L77" s="2"/>
      <c r="M77" s="2"/>
      <c r="N77" s="2"/>
      <c r="O77" s="2"/>
      <c r="P77" s="2"/>
    </row>
  </sheetData>
  <sheetProtection algorithmName="SHA-512" hashValue="nNGffcIOINdgj4clwP28D/dlu9FH/XWneSpe6oluT6vHMHvps1/Jm+MzUSfNaEM+2Thjep1t8zHfnBaTFHDi0w==" saltValue="Z575q+ep69q49+cV60Vh0A==" spinCount="100000" sheet="1" objects="1" scenarios="1" formatCells="0"/>
  <protectedRanges>
    <protectedRange sqref="C12:C13" name="Bereik1"/>
    <protectedRange sqref="C18:C19" name="Bereik2"/>
    <protectedRange sqref="C24:C25" name="Bereik3"/>
    <protectedRange sqref="C30:C31" name="Bereik4"/>
    <protectedRange sqref="E12:E13" name="Bereik5"/>
    <protectedRange sqref="E18:E19" name="Bereik6"/>
    <protectedRange sqref="E24:E25" name="Bereik7"/>
    <protectedRange sqref="G12:G13" name="Bereik8"/>
    <protectedRange sqref="I12:I13" name="Bereik9"/>
    <protectedRange sqref="I18:I19" name="Bereik10"/>
    <protectedRange sqref="I24:I25" name="Bereik11"/>
    <protectedRange sqref="C5" name="Bereik12"/>
  </protectedRanges>
  <mergeCells count="12">
    <mergeCell ref="C5:D5"/>
    <mergeCell ref="C6:D6"/>
    <mergeCell ref="B3:I3"/>
    <mergeCell ref="H8:I8"/>
    <mergeCell ref="H9:I9"/>
    <mergeCell ref="B7:I7"/>
    <mergeCell ref="B8:C8"/>
    <mergeCell ref="D8:E8"/>
    <mergeCell ref="F8:G8"/>
    <mergeCell ref="B9:C9"/>
    <mergeCell ref="D9:E9"/>
    <mergeCell ref="F9:G9"/>
  </mergeCells>
  <conditionalFormatting sqref="I14">
    <cfRule type="cellIs" dxfId="4" priority="3" stopIfTrue="1" operator="greaterThan">
      <formula>55184.83</formula>
    </cfRule>
    <cfRule type="cellIs" dxfId="3" priority="4" stopIfTrue="1" operator="greaterThan">
      <formula>55184.83</formula>
    </cfRule>
    <cfRule type="cellIs" dxfId="2" priority="5" stopIfTrue="1" operator="greaterThan">
      <formula>$I$15</formula>
    </cfRule>
  </conditionalFormatting>
  <conditionalFormatting sqref="I20">
    <cfRule type="cellIs" dxfId="1" priority="1" stopIfTrue="1" operator="greaterThan">
      <formula>$I$21</formula>
    </cfRule>
    <cfRule type="cellIs" dxfId="0" priority="2" stopIfTrue="1" operator="greaterThan">
      <formula>2482.2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5"/>
  <dimension ref="A1:E28"/>
  <sheetViews>
    <sheetView workbookViewId="0">
      <selection activeCell="C36" sqref="C36"/>
    </sheetView>
  </sheetViews>
  <sheetFormatPr defaultRowHeight="12.5" x14ac:dyDescent="0.25"/>
  <cols>
    <col min="1" max="1" width="32.81640625" bestFit="1" customWidth="1"/>
    <col min="2" max="2" width="15.81640625" customWidth="1"/>
    <col min="3" max="3" width="7.26953125" bestFit="1" customWidth="1"/>
  </cols>
  <sheetData>
    <row r="1" spans="1:4" ht="13" x14ac:dyDescent="0.3">
      <c r="A1" s="40" t="s">
        <v>25</v>
      </c>
      <c r="B1" t="s">
        <v>26</v>
      </c>
    </row>
    <row r="2" spans="1:4" x14ac:dyDescent="0.25">
      <c r="A2" t="s">
        <v>12</v>
      </c>
      <c r="B2" s="41">
        <v>1242</v>
      </c>
      <c r="D2" t="s">
        <v>27</v>
      </c>
    </row>
    <row r="3" spans="1:4" x14ac:dyDescent="0.25">
      <c r="A3" t="s">
        <v>28</v>
      </c>
      <c r="B3">
        <v>982.34</v>
      </c>
      <c r="D3" t="s">
        <v>29</v>
      </c>
    </row>
    <row r="4" spans="1:4" x14ac:dyDescent="0.25">
      <c r="A4" t="s">
        <v>21</v>
      </c>
      <c r="B4" s="41">
        <v>1156.8</v>
      </c>
      <c r="D4" s="44" t="s">
        <v>30</v>
      </c>
    </row>
    <row r="6" spans="1:4" ht="13" x14ac:dyDescent="0.3">
      <c r="A6" s="40" t="s">
        <v>5</v>
      </c>
      <c r="B6">
        <v>3144.4</v>
      </c>
      <c r="D6" t="s">
        <v>31</v>
      </c>
    </row>
    <row r="9" spans="1:4" ht="13" x14ac:dyDescent="0.3">
      <c r="A9" s="40" t="s">
        <v>32</v>
      </c>
    </row>
    <row r="10" spans="1:4" x14ac:dyDescent="0.25">
      <c r="A10" t="s">
        <v>12</v>
      </c>
      <c r="B10" s="41">
        <v>30994.799999999999</v>
      </c>
      <c r="D10" t="s">
        <v>33</v>
      </c>
    </row>
    <row r="11" spans="1:4" x14ac:dyDescent="0.25">
      <c r="A11" t="s">
        <v>28</v>
      </c>
      <c r="B11" s="41">
        <v>23432.400000000001</v>
      </c>
    </row>
    <row r="12" spans="1:4" x14ac:dyDescent="0.25">
      <c r="A12" t="s">
        <v>21</v>
      </c>
      <c r="B12" s="41">
        <v>12455.04</v>
      </c>
      <c r="D12" t="s">
        <v>34</v>
      </c>
    </row>
    <row r="14" spans="1:4" ht="13" x14ac:dyDescent="0.3">
      <c r="A14" s="40" t="s">
        <v>35</v>
      </c>
    </row>
    <row r="15" spans="1:4" x14ac:dyDescent="0.25">
      <c r="A15" t="s">
        <v>36</v>
      </c>
      <c r="B15" s="41">
        <v>8784.16</v>
      </c>
      <c r="D15" t="s">
        <v>37</v>
      </c>
    </row>
    <row r="16" spans="1:4" x14ac:dyDescent="0.25">
      <c r="A16" t="s">
        <v>38</v>
      </c>
      <c r="B16" s="42">
        <v>7232.12</v>
      </c>
    </row>
    <row r="17" spans="1:5" ht="14.5" x14ac:dyDescent="0.35">
      <c r="A17" t="s">
        <v>39</v>
      </c>
      <c r="B17" s="43">
        <v>5168.1000000000004</v>
      </c>
      <c r="D17" t="s">
        <v>40</v>
      </c>
      <c r="E17" t="s">
        <v>41</v>
      </c>
    </row>
    <row r="18" spans="1:5" x14ac:dyDescent="0.25">
      <c r="A18" t="s">
        <v>42</v>
      </c>
      <c r="B18" s="41">
        <v>3616.06</v>
      </c>
    </row>
    <row r="28" spans="1:5" x14ac:dyDescent="0.25">
      <c r="C28">
        <v>42</v>
      </c>
    </row>
  </sheetData>
  <sheetProtection algorithmName="SHA-512" hashValue="o0x7wR1sCdca15qqNdPzCjwjX60UzUiW/qt3JpS0RWpcEqmLVMK2WLRCKXMrk3JhXw5AYbp0Z250/DxgTonQCw==" saltValue="5ejXxmIqZg6bu4IuWgSCK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8b9f9cac66945448abed9f71f009dbb xmlns="4aa6006d-cd24-472e-a178-8e5fb3d81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6.0 - Sociaal Domein</TermName>
          <TermId xmlns="http://schemas.microsoft.com/office/infopath/2007/PartnerControls">090b5ec7-64f8-4d38-97d0-5f2bb981684b</TermId>
        </TermInfo>
      </Terms>
    </e8b9f9cac66945448abed9f71f009dbb>
    <l72b65e41614461b9b237d2ca8dc3bfa xmlns="4aa6006d-cd24-472e-a178-8e5fb3d81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NL-DvGD</TermName>
          <TermId xmlns="http://schemas.microsoft.com/office/infopath/2007/PartnerControls">e13875df-7832-4475-b0b1-827f938ffd5f</TermId>
        </TermInfo>
      </Terms>
    </l72b65e41614461b9b237d2ca8dc3bfa>
    <TaxCatchAll xmlns="4aa6006d-cd24-472e-a178-8e5fb3d81c11">
      <Value>5</Value>
      <Value>3</Value>
      <Value>2</Value>
      <Value>1</Value>
    </TaxCatchAll>
    <Sitenaam xmlns="4aa6006d-cd24-472e-a178-8e5fb3d81c11">/sites/dev-team-bo-tsd</Sitenaam>
    <ge0bf3e4aade45a29e5e49763c92758f xmlns="4aa6006d-cd24-472e-a178-8e5fb3d81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Vertrouwelijk</TermName>
          <TermId xmlns="http://schemas.microsoft.com/office/infopath/2007/PartnerControls">0f064123-b7de-4c6e-a147-f08c0e2b2389</TermId>
        </TermInfo>
      </Terms>
    </ge0bf3e4aade45a29e5e49763c92758f>
    <c9555a5d75ea45459c485b5bc5619d47 xmlns="4aa6006d-cd24-472e-a178-8e5fb3d81c11">DEV-TSD17f8484a-231c-4d82-b2a9-b2c4f235b291</c9555a5d75ea45459c485b5bc5619d47>
    <pd50c43e94894024a73443235b9c5599 xmlns="4aa6006d-cd24-472e-a178-8e5fb3d81c11">
      <Terms xmlns="http://schemas.microsoft.com/office/infopath/2007/PartnerControls"/>
    </pd50c43e94894024a73443235b9c5599>
    <Ontstaanscontext xmlns="4aa6006d-cd24-472e-a178-8e5fb3d81c11">Beekman, Mirella</Ontstaanscontext>
    <jf3007396e7347cea609257d9eaa4ca6 xmlns="4aa6006d-cd24-472e-a178-8e5fb3d81c11">
      <Terms xmlns="http://schemas.microsoft.com/office/infopath/2007/PartnerControls"/>
    </jf3007396e7347cea609257d9eaa4ca6>
    <e148a03c9d3c4ad097c4e178bc7e60de xmlns="4aa6006d-cd24-472e-a178-8e5fb3d81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e148a03c9d3c4ad097c4e178bc7e60de>
    <lcf76f155ced4ddcb4097134ff3c332f xmlns="0ccc5d43-d421-47d0-96bc-674f3cb7ff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amdocument" ma:contentTypeID="0x01010083BE167AA0F62D4F949E4537B3F2D9A30096A41953AFE541448CF99B500F4F2848" ma:contentTypeVersion="43" ma:contentTypeDescription="" ma:contentTypeScope="" ma:versionID="0e5782da339abc05430c8cdfbda1ec4c">
  <xsd:schema xmlns:xsd="http://www.w3.org/2001/XMLSchema" xmlns:xs="http://www.w3.org/2001/XMLSchema" xmlns:p="http://schemas.microsoft.com/office/2006/metadata/properties" xmlns:ns2="4aa6006d-cd24-472e-a178-8e5fb3d81c11" xmlns:ns3="a61b0c1c-39fa-4b78-8e2b-0264785ac818" xmlns:ns4="b5fcc231-3746-45df-9be8-128aa8e2ee8f" xmlns:ns5="0ccc5d43-d421-47d0-96bc-674f3cb7ff70" targetNamespace="http://schemas.microsoft.com/office/2006/metadata/properties" ma:root="true" ma:fieldsID="42c5e18da04c6462174725333a833c3d" ns2:_="" ns3:_="" ns4:_="" ns5:_="">
    <xsd:import namespace="4aa6006d-cd24-472e-a178-8e5fb3d81c11"/>
    <xsd:import namespace="a61b0c1c-39fa-4b78-8e2b-0264785ac818"/>
    <xsd:import namespace="b5fcc231-3746-45df-9be8-128aa8e2ee8f"/>
    <xsd:import namespace="0ccc5d43-d421-47d0-96bc-674f3cb7ff70"/>
    <xsd:element name="properties">
      <xsd:complexType>
        <xsd:sequence>
          <xsd:element name="documentManagement">
            <xsd:complexType>
              <xsd:all>
                <xsd:element ref="ns2:pd50c43e94894024a73443235b9c5599" minOccurs="0"/>
                <xsd:element ref="ns2:TaxCatchAll" minOccurs="0"/>
                <xsd:element ref="ns2:TaxCatchAllLabel" minOccurs="0"/>
                <xsd:element ref="ns2:jf3007396e7347cea609257d9eaa4ca6" minOccurs="0"/>
                <xsd:element ref="ns2:ge0bf3e4aade45a29e5e49763c92758f" minOccurs="0"/>
                <xsd:element ref="ns2:c9555a5d75ea45459c485b5bc5619d47" minOccurs="0"/>
                <xsd:element ref="ns2:e8b9f9cac66945448abed9f71f009dbb" minOccurs="0"/>
                <xsd:element ref="ns2:l72b65e41614461b9b237d2ca8dc3bfa" minOccurs="0"/>
                <xsd:element ref="ns2:Ontstaanscontext" minOccurs="0"/>
                <xsd:element ref="ns2:e148a03c9d3c4ad097c4e178bc7e60de" minOccurs="0"/>
                <xsd:element ref="ns2:Sitenaam" minOccurs="0"/>
                <xsd:element ref="ns4:MediaServiceSearchProperties" minOccurs="0"/>
                <xsd:element ref="ns4:MediaServiceObjectDetectorVersions" minOccurs="0"/>
                <xsd:element ref="ns3:SharedWithUsers" minOccurs="0"/>
                <xsd:element ref="ns3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6006d-cd24-472e-a178-8e5fb3d81c11" elementFormDefault="qualified">
    <xsd:import namespace="http://schemas.microsoft.com/office/2006/documentManagement/types"/>
    <xsd:import namespace="http://schemas.microsoft.com/office/infopath/2007/PartnerControls"/>
    <xsd:element name="pd50c43e94894024a73443235b9c5599" ma:index="8" nillable="true" ma:taxonomy="true" ma:internalName="pd50c43e94894024a73443235b9c5599" ma:taxonomyFieldName="Documenttype" ma:displayName="Documenttype" ma:readOnly="false" ma:default="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9b4da0a-2ad1-41ff-9e63-e36f8350dda5}" ma:internalName="TaxCatchAll" ma:readOnly="false" ma:showField="CatchAllData" ma:web="4aa6006d-cd24-472e-a178-8e5fb3d81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9b4da0a-2ad1-41ff-9e63-e36f8350dda5}" ma:internalName="TaxCatchAllLabel" ma:readOnly="true" ma:showField="CatchAllDataLabel" ma:web="4aa6006d-cd24-472e-a178-8e5fb3d81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3007396e7347cea609257d9eaa4ca6" ma:index="12" nillable="true" ma:taxonomy="true" ma:internalName="jf3007396e7347cea609257d9eaa4ca6" ma:taxonomyFieldName="Documentstatus" ma:displayName="Documentstatus" ma:readOnly="false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0bf3e4aade45a29e5e49763c92758f" ma:index="14" nillable="true" ma:taxonomy="true" ma:internalName="ge0bf3e4aade45a29e5e49763c92758f" ma:taxonomyFieldName="Vertrouwelijkheid" ma:displayName="Vertrouwelijkheidsniveau" ma:readOnly="false" ma:default="9;#Intern vertrouwelijk|0cccda81-4174-49df-8a69-bbc4c740eef7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16" nillable="true" ma:displayName="Organisatie_0" ma:hidden="true" ma:internalName="c9555a5d75ea45459c485b5bc5619d47" ma:readOnly="false">
      <xsd:simpleType>
        <xsd:restriction base="dms:Note"/>
      </xsd:simpleType>
    </xsd:element>
    <xsd:element name="e8b9f9cac66945448abed9f71f009dbb" ma:index="18" nillable="true" ma:taxonomy="true" ma:internalName="e8b9f9cac66945448abed9f71f009dbb" ma:taxonomyFieldName="Classificatie" ma:displayName="Classificatie" ma:readOnly="false" ma:default="7;#0.0 - Bestuur en ondersteuning|fad8819e-2af6-4873-a860-9291055f713c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20" nillable="true" ma:taxonomy="true" ma:internalName="l72b65e41614461b9b237d2ca8dc3bfa" ma:taxonomyFieldName="Identificatiekenmerk" ma:displayName="Identificatiekenmerk" ma:readOnly="false" ma:default="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ntstaanscontext" ma:index="22" nillable="true" ma:displayName="Ontstaanscontext" ma:description="Voor een projectsite de naam van de projectleider, voor teamsite een teamleider, programma-site een programmaleider, werkomgeving de naam van de eigenaar." ma:internalName="Ontstaanscontext" ma:readOnly="false">
      <xsd:simpleType>
        <xsd:restriction base="dms:Text">
          <xsd:maxLength value="255"/>
        </xsd:restriction>
      </xsd:simpleType>
    </xsd:element>
    <xsd:element name="e148a03c9d3c4ad097c4e178bc7e60de" ma:index="23" nillable="true" ma:taxonomy="true" ma:internalName="e148a03c9d3c4ad097c4e178bc7e60de" ma:taxonomyFieldName="Documenttaal" ma:displayName="Documenttaal" ma:readOnly="false" ma:default="2;#Nederlands|519689bf-6b82-4ac4-acfb-f627d324f32a" ma:fieldId="{e148a03c-9d3c-4ad0-97c4-e178bc7e60de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naam" ma:index="25" nillable="true" ma:displayName="SiteURL" ma:default="/sites/TemplateTeamsite" ma:internalName="Sitenaam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b0c1c-39fa-4b78-8e2b-0264785ac818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cc231-3746-45df-9be8-128aa8e2ee8f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c5d43-d421-47d0-96bc-674f3cb7ff7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taxonomy="true" ma:internalName="lcf76f155ced4ddcb4097134ff3c332f" ma:taxonomyFieldName="MediaServiceImageTags" ma:displayName="Afbeeldingtags" ma:readOnly="false" ma:fieldId="{5cf76f15-5ced-4ddc-b409-7134ff3c332f}" ma:taxonomyMulti="true" ma:sspId="6ff162f9-bf57-4ff8-9921-ebf521560e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161D3-D3A9-4B78-8C36-69D07778F0DC}">
  <ds:schemaRefs>
    <ds:schemaRef ds:uri="http://schemas.microsoft.com/office/2006/metadata/properties"/>
    <ds:schemaRef ds:uri="http://schemas.microsoft.com/office/infopath/2007/PartnerControls"/>
    <ds:schemaRef ds:uri="4aa6006d-cd24-472e-a178-8e5fb3d81c11"/>
    <ds:schemaRef ds:uri="0ccc5d43-d421-47d0-96bc-674f3cb7ff70"/>
  </ds:schemaRefs>
</ds:datastoreItem>
</file>

<file path=customXml/itemProps2.xml><?xml version="1.0" encoding="utf-8"?>
<ds:datastoreItem xmlns:ds="http://schemas.openxmlformats.org/officeDocument/2006/customXml" ds:itemID="{A5C3FE7C-1F97-4898-892B-70097E6B5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6006d-cd24-472e-a178-8e5fb3d81c11"/>
    <ds:schemaRef ds:uri="a61b0c1c-39fa-4b78-8e2b-0264785ac818"/>
    <ds:schemaRef ds:uri="b5fcc231-3746-45df-9be8-128aa8e2ee8f"/>
    <ds:schemaRef ds:uri="0ccc5d43-d421-47d0-96bc-674f3cb7f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DEBE52-16D3-4095-83BC-7388A2736E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Invulblad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Lezwijn, Gosse</dc:creator>
  <cp:keywords/>
  <dc:description/>
  <cp:lastModifiedBy>Nijenhuis, Anke</cp:lastModifiedBy>
  <cp:revision/>
  <dcterms:created xsi:type="dcterms:W3CDTF">2018-01-25T14:47:47Z</dcterms:created>
  <dcterms:modified xsi:type="dcterms:W3CDTF">2025-12-16T19:32:03Z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0x01010083BE167AA0F62D4F949E4537B3F2D9A30096A41953AFE541448CF99B500F4F2848</vt:lpwstr>
  </property>
  <property fmtid="{D5CDD505-2E9C-101B-9397-08002B2CF9AE}" pid="3" name="Vertrouwelijkheid">
    <vt:lpwstr>5;#Vertrouwelijk|0f064123-b7de-4c6e-a147-f08c0e2b2389</vt:lpwstr>
  </property>
  <property fmtid="{D5CDD505-2E9C-101B-9397-08002B2CF9AE}" pid="4" name="Classificatie">
    <vt:lpwstr>1;#6.0 - Sociaal Domein|090b5ec7-64f8-4d38-97d0-5f2bb981684b</vt:lpwstr>
  </property>
  <property fmtid="{D5CDD505-2E9C-101B-9397-08002B2CF9AE}" pid="5" name="Documenttaal">
    <vt:lpwstr>2;#Nederlands|519689bf-6b82-4ac4-acfb-f627d324f32a</vt:lpwstr>
  </property>
  <property fmtid="{D5CDD505-2E9C-101B-9397-08002B2CF9AE}" pid="6" name="Organisatie">
    <vt:lpwstr>4;#DEV-TSD|17f8484a-231c-4d82-b2a9-b2c4f235b291</vt:lpwstr>
  </property>
  <property fmtid="{D5CDD505-2E9C-101B-9397-08002B2CF9AE}" pid="7" name="Documenttype">
    <vt:lpwstr/>
  </property>
  <property fmtid="{D5CDD505-2E9C-101B-9397-08002B2CF9AE}" pid="8" name="Documentstatus">
    <vt:lpwstr/>
  </property>
  <property fmtid="{D5CDD505-2E9C-101B-9397-08002B2CF9AE}" pid="9" name="Identificatiekenmerk">
    <vt:lpwstr>3;#NL-DvGD|e13875df-7832-4475-b0b1-827f938ffd5f</vt:lpwstr>
  </property>
  <property fmtid="{D5CDD505-2E9C-101B-9397-08002B2CF9AE}" pid="10" name="MediaServiceImageTags">
    <vt:lpwstr/>
  </property>
</Properties>
</file>